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0730" windowHeight="94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56" i="1"/>
  <c r="D56"/>
  <c r="C56"/>
  <c r="D52"/>
  <c r="C52"/>
  <c r="F50"/>
  <c r="F58" s="1"/>
  <c r="D50"/>
  <c r="D58" s="1"/>
  <c r="C50"/>
  <c r="C58" s="1"/>
  <c r="F49"/>
  <c r="F48"/>
  <c r="D36"/>
  <c r="C36"/>
  <c r="C41" s="1"/>
  <c r="G24"/>
  <c r="G22"/>
  <c r="D40" s="1"/>
  <c r="D41" l="1"/>
</calcChain>
</file>

<file path=xl/sharedStrings.xml><?xml version="1.0" encoding="utf-8"?>
<sst xmlns="http://schemas.openxmlformats.org/spreadsheetml/2006/main" count="91" uniqueCount="88">
  <si>
    <t>Α. Στοιχεία από ισοσύγια Δήμου Πεντέλης</t>
  </si>
  <si>
    <t>ΚΩΔΙΚΟΣ</t>
  </si>
  <si>
    <t>ΤΙΤΛΟΣ</t>
  </si>
  <si>
    <t>25.10.04.2000</t>
  </si>
  <si>
    <t>Προμήθεια καυσίμων για κίνηση μεταφορικών μέσων Υπ</t>
  </si>
  <si>
    <t>25.10.04.2001</t>
  </si>
  <si>
    <t>Λιπαντικά για μεταφορικά μέσα Υπ καθαριότητας</t>
  </si>
  <si>
    <t>25.10.25.2000</t>
  </si>
  <si>
    <t>Είδη καθαριότητας και ευπρεπισμού Υπ καθαριότητας</t>
  </si>
  <si>
    <t>25.10.30.2000</t>
  </si>
  <si>
    <t>Λοιπά είδη υγιεινής και καθαριότητας</t>
  </si>
  <si>
    <t>25.10.36.2000</t>
  </si>
  <si>
    <t>Υλικά συντήρησης και επισκευής λοιπών εγκαταστάσεων</t>
  </si>
  <si>
    <t>26.10.01.2000</t>
  </si>
  <si>
    <t>Ανταλλακτικά Μηχανημάτων Υπ καθαριότητας</t>
  </si>
  <si>
    <t>26.10.02.2000</t>
  </si>
  <si>
    <t>Ανταλλακτικά Αυτοκινήτων Υπ καθαριότητας</t>
  </si>
  <si>
    <t>26.10.03.2000</t>
  </si>
  <si>
    <t>Ανταλλακτικά Επίπλων κ λοιπού εξοπλισμού Υπηρεσίας</t>
  </si>
  <si>
    <t>60.01.11.2000</t>
  </si>
  <si>
    <t>Τακτικές αποδοχές Υπ καθαριότητας &amp; ηλεκτροφωτισμ</t>
  </si>
  <si>
    <t>60.01.12.2000</t>
  </si>
  <si>
    <t>Αποζημίωση υπερωριακής απασχ. Υπ. Καθαριότητας</t>
  </si>
  <si>
    <t>60.02.21.2000</t>
  </si>
  <si>
    <t>Τακτικές αποδοχές υπαλλ. Με σύμβαση αορ.χρ.Υπ.καθ.</t>
  </si>
  <si>
    <t>60.04.41.2000</t>
  </si>
  <si>
    <t>Τακτικές αποδοχές εκτάκτων υπαλλ.με σύμβαση ορισμ.</t>
  </si>
  <si>
    <t>60.05.51.2000</t>
  </si>
  <si>
    <t>Εργοδοτικές εισφ.ΤΥΔΚΥ,ΤΑΔΚΥ(Νέων),ΙΚΑ Υπηρεσία</t>
  </si>
  <si>
    <t>60.05.52.2000</t>
  </si>
  <si>
    <t>Εργοδοτικές εισφ. Υπαλ.με σύμβαση Αοριστ.Χρ.Υπ.</t>
  </si>
  <si>
    <t>60.05.54.2000</t>
  </si>
  <si>
    <t>Εργοδοτικές εισφ.ΙΚΑ έκτακτου προσωπικού</t>
  </si>
  <si>
    <t>60.06.61.2000</t>
  </si>
  <si>
    <t>Παροχές ένδυσης προσωπικού Υπηρεσίας καθαριότητας</t>
  </si>
  <si>
    <t>60.06.63.2000</t>
  </si>
  <si>
    <t>Λοιπές παροχές σε είδος Υπηρεσίας καθαρ. &amp; ηλεκτρ.</t>
  </si>
  <si>
    <t>61.00.17.2000</t>
  </si>
  <si>
    <t>Αμοιβές λοιπών ελευθ. Επαγγ. Που αφορούν την Υπηρ.</t>
  </si>
  <si>
    <t>61.98.51.2000</t>
  </si>
  <si>
    <t>Δικαιώματα ΔΕΗ κ τρίτων από είσπραξη τελών</t>
  </si>
  <si>
    <t>61.98.62.2000</t>
  </si>
  <si>
    <t>Δαπάνη για καθαρισμό ρεμάτων,οικοπέδων, ξερών χόρτων</t>
  </si>
  <si>
    <t>62.00.11.2000</t>
  </si>
  <si>
    <t>Ηλεκτρικό ρεύμα για φωτισμό οδών, πλατειών, κοινοχρ.</t>
  </si>
  <si>
    <t>62.03.23.2000</t>
  </si>
  <si>
    <t>Κινητή τηλεφωνία υπηρεσίας Καθαριότητας</t>
  </si>
  <si>
    <t>62.04.32.2000</t>
  </si>
  <si>
    <t>Μισθώματα κτηρίων-ακινήτων Υπ καθαριότητας</t>
  </si>
  <si>
    <t>62.05.53.2000</t>
  </si>
  <si>
    <t>Ασφάλιστρα μεταφορικών μέσων Υπ καθαριότητας</t>
  </si>
  <si>
    <t>62.07.63.2000</t>
  </si>
  <si>
    <t>Συντήρηση και επισκευή μεταφορικών μέσων Υπηρεσίας</t>
  </si>
  <si>
    <t>62.07.64.2000</t>
  </si>
  <si>
    <t>Συντήρηση και επισκευή λοιπών μηχανημάτων Υπηρεσίας</t>
  </si>
  <si>
    <t>62.98.77.2000</t>
  </si>
  <si>
    <t>Λοιπές δαπάνες για ύδρευση, άρδευση, φωτισμό,καθαρ.</t>
  </si>
  <si>
    <t>63.03.22.2000</t>
  </si>
  <si>
    <t>Τέλη κυκλοφορίας φορτηγών αυτοκιν Υπ καθαρ</t>
  </si>
  <si>
    <t>64.00.11.2000</t>
  </si>
  <si>
    <t>Έξοδα κινήσεως ιδιόκτητων μεταφορικών μέσων (καύσιμα)</t>
  </si>
  <si>
    <t>64.08.82.2000</t>
  </si>
  <si>
    <t>Λοιπά υλικά άμεσης κατανάλωσης Υπ καθαριότητας</t>
  </si>
  <si>
    <t>64.30.21.2000</t>
  </si>
  <si>
    <t>Εισφορές υπέρ συνδέσμου ΕΣΔΚΝΑ,ΦΟΔΣΑ</t>
  </si>
  <si>
    <t>Έσοδα</t>
  </si>
  <si>
    <t>73.01.</t>
  </si>
  <si>
    <t>Υπηρεσίες καθαριότητας και ηλεκτροφωτισμού</t>
  </si>
  <si>
    <t>Έλλειμμα Υπηρεσίας Καθαριότητας</t>
  </si>
  <si>
    <t>Β. Στοιχεία από παρακολούθηση εξέλιξης του προϋπολογισμού</t>
  </si>
  <si>
    <t>1/1-31/12/2013</t>
  </si>
  <si>
    <t>1/1-31/8/2014</t>
  </si>
  <si>
    <t>Πρόβλ 2014</t>
  </si>
  <si>
    <t>0311</t>
  </si>
  <si>
    <t>Έσοδα υπηρεσιών καθαριότητας</t>
  </si>
  <si>
    <t>2111</t>
  </si>
  <si>
    <t>Έσοδα ΠΟΕ υπηρεσιών καθαριότητας</t>
  </si>
  <si>
    <t>ΣΥΝΟΛΟ ΕΣΟΔΩΝ</t>
  </si>
  <si>
    <t>00.6056</t>
  </si>
  <si>
    <t>Αναλογία (45%) των της εισφοράς στο ΤΠΚΔΥ ΤΕΑΔΚΥ</t>
  </si>
  <si>
    <t>00.6151.001</t>
  </si>
  <si>
    <t>Δικαίωμα ΔΕΗ</t>
  </si>
  <si>
    <t>00.6721.001</t>
  </si>
  <si>
    <t>Εισφορά στον ενιαίο σύνδεσμο</t>
  </si>
  <si>
    <t>20</t>
  </si>
  <si>
    <t>Κόστος λειτουργίας υπηρεσίας καθαριότητας</t>
  </si>
  <si>
    <t>ΣΥΝΟΛΟ ΕΞΟΔΩΝ</t>
  </si>
  <si>
    <t>Πρόβλεψη καθαρών εσόδων τελευταίου διμήνου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</si>
</sst>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theme="1"/>
      <name val="Calibri"/>
      <family val="2"/>
      <charset val="161"/>
      <scheme val="minor"/>
    </font>
    <font>
      <b/>
      <u/>
      <sz val="11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ont="1" applyAlignment="1"/>
    <xf numFmtId="4" fontId="0" fillId="0" borderId="0" xfId="0" applyNumberFormat="1"/>
    <xf numFmtId="0" fontId="2" fillId="0" borderId="0" xfId="0" applyFont="1"/>
    <xf numFmtId="0" fontId="1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quotePrefix="1"/>
    <xf numFmtId="4" fontId="2" fillId="0" borderId="0" xfId="0" applyNumberFormat="1" applyFont="1"/>
    <xf numFmtId="0" fontId="0" fillId="0" borderId="0" xfId="0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B41" sqref="B41"/>
    </sheetView>
  </sheetViews>
  <sheetFormatPr defaultColWidth="11.5703125" defaultRowHeight="15"/>
  <cols>
    <col min="1" max="1" width="13.42578125" customWidth="1"/>
    <col min="2" max="2" width="47.85546875" customWidth="1"/>
    <col min="3" max="3" width="14.42578125" customWidth="1"/>
    <col min="4" max="4" width="15.140625" customWidth="1"/>
    <col min="5" max="5" width="3.42578125" customWidth="1"/>
    <col min="6" max="6" width="13.42578125" customWidth="1"/>
    <col min="7" max="7" width="11.5703125" hidden="1" customWidth="1"/>
  </cols>
  <sheetData>
    <row r="1" spans="1:4">
      <c r="A1" s="1" t="s">
        <v>0</v>
      </c>
      <c r="B1" s="2"/>
      <c r="C1" s="2"/>
    </row>
    <row r="2" spans="1:4">
      <c r="A2" s="3"/>
      <c r="B2" s="3"/>
      <c r="C2" s="3"/>
    </row>
    <row r="3" spans="1:4">
      <c r="A3" s="3" t="s">
        <v>1</v>
      </c>
      <c r="B3" s="3" t="s">
        <v>2</v>
      </c>
      <c r="C3" s="4">
        <v>41639</v>
      </c>
      <c r="D3" s="5">
        <v>41912</v>
      </c>
    </row>
    <row r="4" spans="1:4">
      <c r="A4" t="s">
        <v>3</v>
      </c>
      <c r="B4" s="6" t="s">
        <v>4</v>
      </c>
      <c r="C4" s="7">
        <v>450779.94</v>
      </c>
      <c r="D4" s="7">
        <v>210852.17</v>
      </c>
    </row>
    <row r="5" spans="1:4">
      <c r="A5" t="s">
        <v>5</v>
      </c>
      <c r="B5" t="s">
        <v>6</v>
      </c>
      <c r="C5" s="7">
        <v>17671.22</v>
      </c>
      <c r="D5" s="7">
        <v>24534.15</v>
      </c>
    </row>
    <row r="6" spans="1:4">
      <c r="A6" t="s">
        <v>7</v>
      </c>
      <c r="B6" t="s">
        <v>8</v>
      </c>
      <c r="C6" s="7">
        <v>3601.76</v>
      </c>
      <c r="D6" s="7">
        <v>2915.1</v>
      </c>
    </row>
    <row r="7" spans="1:4">
      <c r="A7" t="s">
        <v>9</v>
      </c>
      <c r="B7" t="s">
        <v>10</v>
      </c>
      <c r="C7" s="7">
        <v>1066.96</v>
      </c>
      <c r="D7" s="7">
        <v>6878.63</v>
      </c>
    </row>
    <row r="8" spans="1:4">
      <c r="A8" t="s">
        <v>11</v>
      </c>
      <c r="B8" t="s">
        <v>12</v>
      </c>
      <c r="C8" s="7">
        <v>41079.230000000003</v>
      </c>
      <c r="D8" s="7">
        <v>23110.25</v>
      </c>
    </row>
    <row r="9" spans="1:4">
      <c r="A9" t="s">
        <v>13</v>
      </c>
      <c r="B9" t="s">
        <v>14</v>
      </c>
      <c r="C9" s="7">
        <v>1144.31</v>
      </c>
      <c r="D9" s="7"/>
    </row>
    <row r="10" spans="1:4">
      <c r="A10" t="s">
        <v>15</v>
      </c>
      <c r="B10" t="s">
        <v>16</v>
      </c>
      <c r="C10" s="7">
        <v>70096.55</v>
      </c>
      <c r="D10" s="7">
        <v>92311.57</v>
      </c>
    </row>
    <row r="11" spans="1:4">
      <c r="A11" t="s">
        <v>17</v>
      </c>
      <c r="B11" t="s">
        <v>18</v>
      </c>
      <c r="C11" s="7">
        <v>73.19</v>
      </c>
      <c r="D11" s="7"/>
    </row>
    <row r="12" spans="1:4">
      <c r="A12" t="s">
        <v>19</v>
      </c>
      <c r="B12" t="s">
        <v>20</v>
      </c>
      <c r="C12" s="7">
        <v>1028785.41</v>
      </c>
      <c r="D12" s="7">
        <v>733601.35</v>
      </c>
    </row>
    <row r="13" spans="1:4">
      <c r="A13" t="s">
        <v>21</v>
      </c>
      <c r="B13" t="s">
        <v>22</v>
      </c>
      <c r="C13" s="7">
        <v>32348.09</v>
      </c>
      <c r="D13" s="7"/>
    </row>
    <row r="14" spans="1:4">
      <c r="A14" t="s">
        <v>23</v>
      </c>
      <c r="B14" t="s">
        <v>24</v>
      </c>
      <c r="C14" s="7">
        <v>630137.05000000005</v>
      </c>
      <c r="D14" s="7">
        <v>446364.24</v>
      </c>
    </row>
    <row r="15" spans="1:4" s="14" customFormat="1">
      <c r="A15" s="14" t="s">
        <v>25</v>
      </c>
      <c r="B15" s="14" t="s">
        <v>26</v>
      </c>
      <c r="C15" s="15">
        <v>236518.5</v>
      </c>
      <c r="D15" s="15">
        <v>129949.7</v>
      </c>
    </row>
    <row r="16" spans="1:4" s="14" customFormat="1">
      <c r="A16" s="14" t="s">
        <v>27</v>
      </c>
      <c r="B16" s="14" t="s">
        <v>28</v>
      </c>
      <c r="C16" s="15">
        <v>144739.84</v>
      </c>
      <c r="D16" s="15">
        <v>111221.06</v>
      </c>
    </row>
    <row r="17" spans="1:7" s="14" customFormat="1">
      <c r="A17" s="14" t="s">
        <v>29</v>
      </c>
      <c r="B17" s="14" t="s">
        <v>30</v>
      </c>
      <c r="C17" s="15">
        <v>199977.54</v>
      </c>
      <c r="D17" s="15">
        <v>133425.57999999999</v>
      </c>
    </row>
    <row r="18" spans="1:7" s="14" customFormat="1">
      <c r="A18" s="14" t="s">
        <v>31</v>
      </c>
      <c r="B18" s="14" t="s">
        <v>32</v>
      </c>
      <c r="C18" s="15">
        <v>73976.17</v>
      </c>
      <c r="D18" s="15">
        <v>37831.78</v>
      </c>
    </row>
    <row r="19" spans="1:7">
      <c r="A19" t="s">
        <v>33</v>
      </c>
      <c r="B19" t="s">
        <v>34</v>
      </c>
      <c r="C19" s="7">
        <v>21819.53</v>
      </c>
      <c r="D19" s="7">
        <v>17387.810000000001</v>
      </c>
    </row>
    <row r="20" spans="1:7">
      <c r="A20" t="s">
        <v>35</v>
      </c>
      <c r="B20" t="s">
        <v>36</v>
      </c>
      <c r="C20" s="7">
        <v>50404.53</v>
      </c>
      <c r="D20" s="7">
        <v>34516.92</v>
      </c>
    </row>
    <row r="21" spans="1:7">
      <c r="A21" t="s">
        <v>37</v>
      </c>
      <c r="B21" t="s">
        <v>38</v>
      </c>
      <c r="C21" s="7">
        <v>41867.68</v>
      </c>
      <c r="D21" s="7">
        <v>1118.7</v>
      </c>
      <c r="F21" s="7"/>
    </row>
    <row r="22" spans="1:7">
      <c r="A22" t="s">
        <v>39</v>
      </c>
      <c r="B22" t="s">
        <v>40</v>
      </c>
      <c r="C22" s="7">
        <v>161149.66</v>
      </c>
      <c r="D22" s="7">
        <v>81919.59</v>
      </c>
      <c r="G22" s="7">
        <f>D22/7*2</f>
        <v>23405.597142857143</v>
      </c>
    </row>
    <row r="23" spans="1:7">
      <c r="A23" t="s">
        <v>41</v>
      </c>
      <c r="B23" t="s">
        <v>42</v>
      </c>
      <c r="C23" s="7">
        <v>26454.1</v>
      </c>
      <c r="D23" s="7">
        <v>50023.66</v>
      </c>
      <c r="G23" s="7"/>
    </row>
    <row r="24" spans="1:7">
      <c r="A24" t="s">
        <v>43</v>
      </c>
      <c r="B24" t="s">
        <v>44</v>
      </c>
      <c r="C24" s="7">
        <v>673748.59</v>
      </c>
      <c r="D24" s="7">
        <v>370615.89</v>
      </c>
      <c r="G24" s="7">
        <f>D24/7*2</f>
        <v>105890.25428571428</v>
      </c>
    </row>
    <row r="25" spans="1:7">
      <c r="A25" t="s">
        <v>45</v>
      </c>
      <c r="B25" t="s">
        <v>46</v>
      </c>
      <c r="C25" s="7">
        <v>7298.99</v>
      </c>
      <c r="D25" s="7">
        <v>5150.9799999999996</v>
      </c>
      <c r="F25" s="7"/>
    </row>
    <row r="26" spans="1:7">
      <c r="A26" t="s">
        <v>47</v>
      </c>
      <c r="B26" t="s">
        <v>48</v>
      </c>
      <c r="C26" s="7">
        <v>15954.12</v>
      </c>
      <c r="D26" s="7">
        <v>11966.59</v>
      </c>
    </row>
    <row r="27" spans="1:7">
      <c r="A27" t="s">
        <v>49</v>
      </c>
      <c r="B27" t="s">
        <v>50</v>
      </c>
      <c r="C27" s="7">
        <v>38386.6</v>
      </c>
      <c r="D27" s="7">
        <v>30244.62</v>
      </c>
    </row>
    <row r="28" spans="1:7">
      <c r="A28" t="s">
        <v>51</v>
      </c>
      <c r="B28" t="s">
        <v>52</v>
      </c>
      <c r="C28" s="7">
        <v>40118.480000000003</v>
      </c>
      <c r="D28" s="7">
        <v>7579.38</v>
      </c>
    </row>
    <row r="29" spans="1:7">
      <c r="A29" t="s">
        <v>53</v>
      </c>
      <c r="B29" t="s">
        <v>54</v>
      </c>
      <c r="C29" s="7">
        <v>11316</v>
      </c>
      <c r="D29" s="7">
        <v>2410.8000000000002</v>
      </c>
    </row>
    <row r="30" spans="1:7">
      <c r="A30" t="s">
        <v>55</v>
      </c>
      <c r="B30" t="s">
        <v>56</v>
      </c>
      <c r="C30" s="7">
        <v>27937.51</v>
      </c>
      <c r="D30" s="7">
        <v>38191.339999999997</v>
      </c>
    </row>
    <row r="31" spans="1:7">
      <c r="A31" t="s">
        <v>57</v>
      </c>
      <c r="B31" t="s">
        <v>58</v>
      </c>
      <c r="C31" s="7">
        <v>22276.65</v>
      </c>
      <c r="D31" s="7">
        <v>5642.65</v>
      </c>
    </row>
    <row r="32" spans="1:7">
      <c r="A32" t="s">
        <v>59</v>
      </c>
      <c r="B32" t="s">
        <v>60</v>
      </c>
      <c r="C32" s="7">
        <v>18955</v>
      </c>
      <c r="D32" s="7">
        <v>20000</v>
      </c>
    </row>
    <row r="33" spans="1:6">
      <c r="A33" t="s">
        <v>61</v>
      </c>
      <c r="B33" t="s">
        <v>62</v>
      </c>
      <c r="C33" s="7">
        <v>7548.47</v>
      </c>
      <c r="D33" s="7">
        <v>2661.4</v>
      </c>
    </row>
    <row r="34" spans="1:6">
      <c r="A34" t="s">
        <v>63</v>
      </c>
      <c r="B34" t="s">
        <v>64</v>
      </c>
      <c r="C34" s="7">
        <v>1003402.29</v>
      </c>
      <c r="D34" s="7">
        <v>462322.32</v>
      </c>
    </row>
    <row r="35" spans="1:6">
      <c r="C35" s="7"/>
      <c r="D35" s="7"/>
    </row>
    <row r="36" spans="1:6">
      <c r="C36" s="7">
        <f>SUM(C4:C34)</f>
        <v>5100633.96</v>
      </c>
      <c r="D36" s="7">
        <f>SUM(D4:D34)</f>
        <v>3094748.2299999995</v>
      </c>
    </row>
    <row r="37" spans="1:6">
      <c r="C37" s="7"/>
      <c r="D37" s="7"/>
    </row>
    <row r="38" spans="1:6">
      <c r="A38" s="8" t="s">
        <v>65</v>
      </c>
    </row>
    <row r="39" spans="1:6">
      <c r="A39" t="s">
        <v>66</v>
      </c>
      <c r="B39" t="s">
        <v>67</v>
      </c>
      <c r="C39" s="7">
        <v>4317488.99</v>
      </c>
      <c r="D39" s="7">
        <v>2178291</v>
      </c>
    </row>
    <row r="40" spans="1:6">
      <c r="B40" t="s">
        <v>87</v>
      </c>
      <c r="C40" s="7"/>
      <c r="D40" s="7">
        <f>D39/7*2-G22-G24</f>
        <v>493073.00571428571</v>
      </c>
    </row>
    <row r="41" spans="1:6">
      <c r="A41" s="8" t="s">
        <v>68</v>
      </c>
      <c r="C41" s="7">
        <f>C36-C39</f>
        <v>783144.96999999974</v>
      </c>
      <c r="D41" s="7">
        <f>D36-D39-D40</f>
        <v>423384.2242857138</v>
      </c>
    </row>
    <row r="44" spans="1:6" s="8" customFormat="1">
      <c r="A44" s="9" t="s">
        <v>69</v>
      </c>
    </row>
    <row r="45" spans="1:6" s="8" customFormat="1" ht="12.75"/>
    <row r="46" spans="1:6" s="8" customFormat="1" ht="12.75">
      <c r="A46" s="3" t="s">
        <v>1</v>
      </c>
      <c r="B46" s="3" t="s">
        <v>2</v>
      </c>
      <c r="C46" s="10" t="s">
        <v>70</v>
      </c>
      <c r="D46" s="10" t="s">
        <v>71</v>
      </c>
      <c r="F46" s="11" t="s">
        <v>72</v>
      </c>
    </row>
    <row r="47" spans="1:6">
      <c r="C47" s="7"/>
      <c r="D47" s="7"/>
    </row>
    <row r="48" spans="1:6">
      <c r="A48" s="12" t="s">
        <v>73</v>
      </c>
      <c r="B48" t="s">
        <v>74</v>
      </c>
      <c r="C48" s="7">
        <v>3624013.17</v>
      </c>
      <c r="D48" s="7">
        <v>1948159.63</v>
      </c>
      <c r="F48" s="7">
        <f>D48/6*10</f>
        <v>3246932.7166666668</v>
      </c>
    </row>
    <row r="49" spans="1:6">
      <c r="A49" s="12" t="s">
        <v>75</v>
      </c>
      <c r="B49" t="s">
        <v>76</v>
      </c>
      <c r="C49" s="7">
        <v>909820.06</v>
      </c>
      <c r="D49" s="7">
        <v>734926.48</v>
      </c>
      <c r="F49" s="7">
        <f>D49</f>
        <v>734926.48</v>
      </c>
    </row>
    <row r="50" spans="1:6" s="8" customFormat="1" ht="12.75">
      <c r="A50" s="8" t="s">
        <v>77</v>
      </c>
      <c r="C50" s="13">
        <f>SUM(C48:C49)</f>
        <v>4533833.2300000004</v>
      </c>
      <c r="D50" s="13">
        <f>SUM(D48:D49)</f>
        <v>2683086.11</v>
      </c>
      <c r="F50" s="13">
        <f>SUM(F48:F49)</f>
        <v>3981859.1966666668</v>
      </c>
    </row>
    <row r="51" spans="1:6">
      <c r="C51" s="7"/>
      <c r="D51" s="7"/>
      <c r="F51" s="7"/>
    </row>
    <row r="52" spans="1:6">
      <c r="A52" t="s">
        <v>78</v>
      </c>
      <c r="B52" t="s">
        <v>79</v>
      </c>
      <c r="C52" s="7">
        <f>406506.64*0.45</f>
        <v>182927.98800000001</v>
      </c>
      <c r="D52" s="7">
        <f>206400*0.45</f>
        <v>92880</v>
      </c>
      <c r="F52" s="7"/>
    </row>
    <row r="53" spans="1:6">
      <c r="A53" t="s">
        <v>80</v>
      </c>
      <c r="B53" t="s">
        <v>81</v>
      </c>
      <c r="C53" s="7">
        <v>164998.84</v>
      </c>
      <c r="D53" s="7">
        <v>94942.73</v>
      </c>
      <c r="F53" s="7"/>
    </row>
    <row r="54" spans="1:6">
      <c r="A54" t="s">
        <v>82</v>
      </c>
      <c r="B54" t="s">
        <v>83</v>
      </c>
      <c r="C54" s="7">
        <v>892127.8</v>
      </c>
      <c r="D54" s="7">
        <v>567805.62</v>
      </c>
      <c r="F54" s="7"/>
    </row>
    <row r="55" spans="1:6">
      <c r="A55" s="12" t="s">
        <v>84</v>
      </c>
      <c r="B55" t="s">
        <v>85</v>
      </c>
      <c r="C55" s="7">
        <v>3781346.14</v>
      </c>
      <c r="D55" s="7">
        <v>2322377.61</v>
      </c>
      <c r="F55" s="7"/>
    </row>
    <row r="56" spans="1:6" s="8" customFormat="1" ht="12.75">
      <c r="A56" s="8" t="s">
        <v>86</v>
      </c>
      <c r="C56" s="13">
        <f>SUM(C52:C55)</f>
        <v>5021400.7680000002</v>
      </c>
      <c r="D56" s="13">
        <f>SUM(D52:D55)</f>
        <v>3078005.96</v>
      </c>
      <c r="F56" s="13">
        <f>D56/8*12</f>
        <v>4617008.9399999995</v>
      </c>
    </row>
    <row r="57" spans="1:6">
      <c r="C57" s="7"/>
      <c r="D57" s="7"/>
      <c r="F57" s="7"/>
    </row>
    <row r="58" spans="1:6" s="8" customFormat="1" ht="12.75">
      <c r="A58" s="8" t="s">
        <v>68</v>
      </c>
      <c r="C58" s="13">
        <f>C56-C50</f>
        <v>487567.53799999971</v>
      </c>
      <c r="D58" s="13">
        <f>D56-D50</f>
        <v>394919.85000000009</v>
      </c>
      <c r="F58" s="13">
        <f>F56-F50</f>
        <v>635149.74333333271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Efi Manimani</cp:lastModifiedBy>
  <dcterms:created xsi:type="dcterms:W3CDTF">2014-10-31T07:08:23Z</dcterms:created>
  <dcterms:modified xsi:type="dcterms:W3CDTF">2014-10-31T10:37:25Z</dcterms:modified>
</cp:coreProperties>
</file>